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kty 2025\189 ALFAGEN_Hutní projekt FM\MAR VYTÁPĚNÍ\"/>
    </mc:Choice>
  </mc:AlternateContent>
  <xr:revisionPtr revIDLastSave="0" documentId="13_ncr:1_{8EB06753-82B4-4C70-B70E-BE2C4607DD96}" xr6:coauthVersionLast="47" xr6:coauthVersionMax="47" xr10:uidLastSave="{00000000-0000-0000-0000-000000000000}"/>
  <bookViews>
    <workbookView xWindow="28680" yWindow="1320" windowWidth="29040" windowHeight="15720" xr2:uid="{58607FBC-E81B-4E66-87BB-CCB8970FD02C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I26" i="2"/>
  <c r="H26" i="2"/>
  <c r="F26" i="2"/>
  <c r="J26" i="2" s="1"/>
  <c r="I25" i="2"/>
  <c r="H25" i="2"/>
  <c r="F25" i="2"/>
  <c r="J25" i="2" s="1"/>
  <c r="I24" i="2"/>
  <c r="H24" i="2"/>
  <c r="H27" i="2" s="1"/>
  <c r="C34" i="3" s="1"/>
  <c r="F24" i="2"/>
  <c r="F27" i="2" s="1"/>
  <c r="H20" i="2"/>
  <c r="I19" i="2"/>
  <c r="H19" i="2"/>
  <c r="F19" i="2"/>
  <c r="I17" i="2"/>
  <c r="H17" i="2"/>
  <c r="F17" i="2"/>
  <c r="J17" i="2" s="1"/>
  <c r="I15" i="2"/>
  <c r="H15" i="2"/>
  <c r="F15" i="2"/>
  <c r="I13" i="2"/>
  <c r="H13" i="2"/>
  <c r="F13" i="2"/>
  <c r="I12" i="2"/>
  <c r="H12" i="2"/>
  <c r="F12" i="2"/>
  <c r="J12" i="2" s="1"/>
  <c r="I5" i="2"/>
  <c r="H5" i="2"/>
  <c r="F5" i="2"/>
  <c r="I4" i="2"/>
  <c r="H4" i="2"/>
  <c r="H6" i="2" s="1"/>
  <c r="F4" i="2"/>
  <c r="J15" i="2" l="1"/>
  <c r="H21" i="2"/>
  <c r="C33" i="3" s="1"/>
  <c r="F6" i="2"/>
  <c r="B3" i="3" s="1"/>
  <c r="J19" i="2"/>
  <c r="C32" i="3"/>
  <c r="C6" i="3"/>
  <c r="B34" i="3"/>
  <c r="J4" i="2"/>
  <c r="J13" i="2"/>
  <c r="J5" i="2"/>
  <c r="J24" i="2"/>
  <c r="J27" i="2" s="1"/>
  <c r="C11" i="3"/>
  <c r="I20" i="2" l="1"/>
  <c r="F20" i="2"/>
  <c r="C4" i="3"/>
  <c r="B4" i="3"/>
  <c r="B7" i="3" s="1"/>
  <c r="B12" i="3" s="1"/>
  <c r="B32" i="3"/>
  <c r="J6" i="2"/>
  <c r="J20" i="2" l="1"/>
  <c r="J21" i="2" s="1"/>
  <c r="F21" i="2"/>
  <c r="B33" i="3" l="1"/>
  <c r="C5" i="3"/>
  <c r="C7" i="3" l="1"/>
  <c r="C15" i="3" s="1"/>
  <c r="C8" i="3"/>
  <c r="C12" i="3" l="1"/>
  <c r="C20" i="3" s="1"/>
  <c r="C19" i="3" l="1"/>
  <c r="C13" i="3"/>
  <c r="C14" i="3"/>
  <c r="C21" i="3"/>
  <c r="C16" i="3" l="1"/>
  <c r="C22" i="3" s="1"/>
  <c r="C24" i="3" s="1"/>
  <c r="B25" i="3" s="1"/>
  <c r="C25" i="3" s="1"/>
  <c r="C27" i="3" s="1"/>
  <c r="C30" i="3" l="1"/>
  <c r="C29" i="3"/>
</calcChain>
</file>

<file path=xl/sharedStrings.xml><?xml version="1.0" encoding="utf-8"?>
<sst xmlns="http://schemas.openxmlformats.org/spreadsheetml/2006/main" count="194" uniqueCount="124">
  <si>
    <t>Název</t>
  </si>
  <si>
    <t>Hodnota</t>
  </si>
  <si>
    <t>Nadpis rekapitulace</t>
  </si>
  <si>
    <t>Seznam prací a dodávek elektrotechnických zařízení</t>
  </si>
  <si>
    <t>Akce</t>
  </si>
  <si>
    <t>ALFAGEN - VYTÁPĚNÍ - ETAPA XV1</t>
  </si>
  <si>
    <t/>
  </si>
  <si>
    <t>VYÁPĚNÍ HALY</t>
  </si>
  <si>
    <t>Projekt</t>
  </si>
  <si>
    <t>MAR PRO VYTÁPĚNÍ</t>
  </si>
  <si>
    <t>Investor</t>
  </si>
  <si>
    <t>AL INVEST, a.s.</t>
  </si>
  <si>
    <t>Z. č.</t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</si>
  <si>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</si>
  <si>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</si>
  <si>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</si>
  <si>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</si>
  <si>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</si>
  <si>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</si>
  <si>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</si>
  <si>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</si>
  <si>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</si>
  <si>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</si>
  <si>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</si>
  <si>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</si>
  <si>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</si>
  <si>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</si>
  <si>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</si>
  <si>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</si>
  <si>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</si>
  <si>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</si>
  <si>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</si>
  <si>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</si>
  <si>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</si>
  <si>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</si>
  <si>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</si>
  <si>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</si>
  <si>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</si>
  <si>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</si>
  <si>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</si>
  <si>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</si>
  <si>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</si>
  <si>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</si>
  <si>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</si>
  <si>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</si>
  <si>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</si>
  <si>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</si>
  <si>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</si>
  <si>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</si>
  <si>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</si>
  <si>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</si>
  <si>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</si>
  <si>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</si>
  <si>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</si>
  <si>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</si>
  <si>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</si>
  <si>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</si>
  <si>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</si>
  <si>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polních přístrojů</t>
  </si>
  <si>
    <t>ODPOROVÝ   SNÍMAČ   TEPLOTY PROSTOROVÝ - VENKOVNÍ, Rozsah -30až+100°C,  Krytí IP65, typ:</t>
  </si>
  <si>
    <t>1</t>
  </si>
  <si>
    <t xml:space="preserve"> Ni1000/5000</t>
  </si>
  <si>
    <t>ks</t>
  </si>
  <si>
    <t>2</t>
  </si>
  <si>
    <t>PLYNOVÝ INFRAPANEL - zapojení komunikace</t>
  </si>
  <si>
    <t>Dodávky polních přístrojů - celkem</t>
  </si>
  <si>
    <t>Montážní materiál a práce</t>
  </si>
  <si>
    <t>KABEL STÍNĚNÝ</t>
  </si>
  <si>
    <t>3</t>
  </si>
  <si>
    <t>JYTY-O 2x1 , pevně</t>
  </si>
  <si>
    <t>m</t>
  </si>
  <si>
    <t>4</t>
  </si>
  <si>
    <t>JYTY-O 4x1 , pevně</t>
  </si>
  <si>
    <t>TRUBKA TUHÁ VYSOKÁ MECHANICKÁ ODOLNOST ČERNÁ</t>
  </si>
  <si>
    <t>5</t>
  </si>
  <si>
    <t xml:space="preserve"> 20  mm, pevně</t>
  </si>
  <si>
    <t>TRUBKA OHEBNÁ STŘEDNÍ MECHANICKÁ O   DOLNOST</t>
  </si>
  <si>
    <t>6</t>
  </si>
  <si>
    <t xml:space="preserve"> d 20  mm, pevně</t>
  </si>
  <si>
    <t>KRABICOVÁ ROZVODKA, IP 54, PRÁZDNÁ</t>
  </si>
  <si>
    <t>7</t>
  </si>
  <si>
    <t>85x85 mm</t>
  </si>
  <si>
    <t>8</t>
  </si>
  <si>
    <t>Podružný materiál</t>
  </si>
  <si>
    <t>Montážní materiál a práce - celkem</t>
  </si>
  <si>
    <t>HZS</t>
  </si>
  <si>
    <t>9</t>
  </si>
  <si>
    <t>Realizační PD</t>
  </si>
  <si>
    <t>10</t>
  </si>
  <si>
    <t>Test 1:1, parametrizace regulace</t>
  </si>
  <si>
    <t>hod</t>
  </si>
  <si>
    <t>11</t>
  </si>
  <si>
    <t>Mechnizmy, plošiny, pronájem</t>
  </si>
  <si>
    <t>den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</si>
  <si>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</si>
  <si>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</si>
  <si>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</si>
  <si>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</si>
  <si>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</si>
  <si>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</si>
  <si>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</si>
  <si>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</si>
  <si>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</si>
  <si>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</si>
  <si>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</si>
  <si>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</si>
  <si>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</si>
  <si>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</si>
  <si>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</si>
  <si>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</si>
  <si>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</si>
  <si>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</si>
  <si>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</si>
  <si>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</si>
  <si>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</si>
  <si>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</si>
  <si>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</si>
  <si>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</si>
  <si>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</si>
  <si>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</si>
  <si>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</si>
  <si>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</si>
  <si>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</si>
  <si>
    <t>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</si>
</sst>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9189E-17F7-4AC1-91F5-7CB492A26338}">
  <dimension ref="A1:B34"/>
  <sheetViews>
    <sheetView tabSelected="1" workbookViewId="0">
      <selection activeCell="B13" sqref="B13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6</v>
      </c>
    </row>
    <row r="8" spans="1:2">
      <c r="A8" s="2" t="s">
        <v>13</v>
      </c>
      <c r="B8" s="4" t="s">
        <v>6</v>
      </c>
    </row>
    <row r="9" spans="1:2">
      <c r="A9" s="2" t="s">
        <v>14</v>
      </c>
      <c r="B9" s="4" t="s">
        <v>6</v>
      </c>
    </row>
    <row r="10" spans="1:2">
      <c r="A10" s="2" t="s">
        <v>15</v>
      </c>
      <c r="B10" s="4" t="s">
        <v>16</v>
      </c>
    </row>
    <row r="11" spans="1:2">
      <c r="A11" s="2" t="s">
        <v>17</v>
      </c>
      <c r="B11" s="4" t="s">
        <v>6</v>
      </c>
    </row>
    <row r="12" spans="1:2">
      <c r="A12" s="2" t="s">
        <v>18</v>
      </c>
      <c r="B12" s="4" t="s">
        <v>123</v>
      </c>
    </row>
    <row r="13" spans="1:2">
      <c r="A13" s="2" t="s">
        <v>19</v>
      </c>
      <c r="B13" s="4" t="s">
        <v>6</v>
      </c>
    </row>
    <row r="14" spans="1:2">
      <c r="A14" s="2" t="s">
        <v>20</v>
      </c>
      <c r="B14" s="4" t="s">
        <v>21</v>
      </c>
    </row>
    <row r="15" spans="1:2">
      <c r="A15" s="2" t="s">
        <v>22</v>
      </c>
      <c r="B15" s="4" t="s">
        <v>23</v>
      </c>
    </row>
    <row r="16" spans="1:2">
      <c r="A16" s="2" t="s">
        <v>6</v>
      </c>
      <c r="B16" s="5" t="s">
        <v>6</v>
      </c>
    </row>
    <row r="17" spans="1:2">
      <c r="A17" s="2" t="s">
        <v>24</v>
      </c>
      <c r="B17" s="6" t="s">
        <v>25</v>
      </c>
    </row>
    <row r="18" spans="1:2">
      <c r="A18" s="2" t="s">
        <v>26</v>
      </c>
      <c r="B18" s="6" t="s">
        <v>27</v>
      </c>
    </row>
    <row r="19" spans="1:2">
      <c r="A19" s="2" t="s">
        <v>28</v>
      </c>
      <c r="B19" s="6" t="s">
        <v>29</v>
      </c>
    </row>
    <row r="20" spans="1:2">
      <c r="A20" s="2" t="s">
        <v>30</v>
      </c>
      <c r="B20" s="6" t="s">
        <v>31</v>
      </c>
    </row>
    <row r="21" spans="1:2">
      <c r="A21" s="2" t="s">
        <v>32</v>
      </c>
      <c r="B21" s="6" t="s">
        <v>31</v>
      </c>
    </row>
    <row r="22" spans="1:2">
      <c r="A22" s="2" t="s">
        <v>33</v>
      </c>
      <c r="B22" s="6" t="s">
        <v>31</v>
      </c>
    </row>
    <row r="23" spans="1:2">
      <c r="A23" s="2" t="s">
        <v>34</v>
      </c>
      <c r="B23" s="6" t="s">
        <v>31</v>
      </c>
    </row>
    <row r="24" spans="1:2">
      <c r="A24" s="2" t="s">
        <v>35</v>
      </c>
      <c r="B24" s="6" t="s">
        <v>31</v>
      </c>
    </row>
    <row r="25" spans="1:2">
      <c r="A25" s="2" t="s">
        <v>36</v>
      </c>
      <c r="B25" s="6" t="s">
        <v>31</v>
      </c>
    </row>
    <row r="26" spans="1:2">
      <c r="A26" s="2" t="s">
        <v>37</v>
      </c>
      <c r="B26" s="6" t="s">
        <v>31</v>
      </c>
    </row>
    <row r="27" spans="1:2">
      <c r="A27" s="2" t="s">
        <v>38</v>
      </c>
      <c r="B27" s="6" t="s">
        <v>39</v>
      </c>
    </row>
    <row r="28" spans="1:2">
      <c r="A28" s="2" t="s">
        <v>40</v>
      </c>
      <c r="B28" s="6" t="s">
        <v>31</v>
      </c>
    </row>
    <row r="29" spans="1:2">
      <c r="A29" s="2" t="s">
        <v>41</v>
      </c>
      <c r="B29" s="6" t="s">
        <v>31</v>
      </c>
    </row>
    <row r="30" spans="1:2">
      <c r="A30" s="2" t="s">
        <v>42</v>
      </c>
      <c r="B30" s="6" t="s">
        <v>31</v>
      </c>
    </row>
    <row r="31" spans="1:2">
      <c r="A31" s="2" t="s">
        <v>43</v>
      </c>
      <c r="B31" s="6" t="s">
        <v>31</v>
      </c>
    </row>
    <row r="32" spans="1:2" ht="24.75">
      <c r="A32" s="7" t="s">
        <v>44</v>
      </c>
      <c r="B32" s="6" t="s">
        <v>45</v>
      </c>
    </row>
    <row r="33" spans="1:2">
      <c r="A33" s="2" t="s">
        <v>46</v>
      </c>
      <c r="B33" s="6" t="s">
        <v>47</v>
      </c>
    </row>
    <row r="34" spans="1:2">
      <c r="A34" s="1" t="s">
        <v>48</v>
      </c>
      <c r="B34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73752-3528-43DF-87C5-618D268B8E3F}">
  <dimension ref="A1:C35"/>
  <sheetViews>
    <sheetView topLeftCell="A17" workbookViewId="0">
      <selection activeCell="F43" sqref="F43"/>
    </sheetView>
  </sheetViews>
  <sheetFormatPr defaultRowHeight="15"/>
  <cols>
    <col min="1" max="1" width="39.28515625" style="1" bestFit="1" customWidth="1"/>
    <col min="2" max="2" width="15" style="8" bestFit="1" customWidth="1"/>
    <col min="3" max="3" width="11.28515625" style="8" bestFit="1" customWidth="1"/>
  </cols>
  <sheetData>
    <row r="1" spans="1:3">
      <c r="A1" s="2" t="s">
        <v>0</v>
      </c>
      <c r="B1" s="9" t="s">
        <v>95</v>
      </c>
      <c r="C1" s="9" t="s">
        <v>96</v>
      </c>
    </row>
    <row r="2" spans="1:3">
      <c r="A2" s="4" t="s">
        <v>97</v>
      </c>
      <c r="B2" s="14"/>
      <c r="C2" s="14"/>
    </row>
    <row r="3" spans="1:3">
      <c r="A3" s="5" t="s">
        <v>98</v>
      </c>
      <c r="B3" s="13">
        <f>(Rozpočet!F6)</f>
        <v>0</v>
      </c>
      <c r="C3" s="13"/>
    </row>
    <row r="4" spans="1:3">
      <c r="A4" s="5" t="s">
        <v>99</v>
      </c>
      <c r="B4" s="13">
        <f>B3 * Parametry!B17 / 100</f>
        <v>0</v>
      </c>
      <c r="C4" s="13">
        <f>B3 * Parametry!B18 / 100</f>
        <v>0</v>
      </c>
    </row>
    <row r="5" spans="1:3">
      <c r="A5" s="5" t="s">
        <v>100</v>
      </c>
      <c r="B5" s="13"/>
      <c r="C5" s="13">
        <f>(Rozpočet!F27) + (Rozpočet!F21)</f>
        <v>0</v>
      </c>
    </row>
    <row r="6" spans="1:3">
      <c r="A6" s="5" t="s">
        <v>101</v>
      </c>
      <c r="B6" s="13"/>
      <c r="C6" s="13">
        <f>(Rozpočet!H6) + (Rozpočet!H27) + (Rozpočet!H21)</f>
        <v>0</v>
      </c>
    </row>
    <row r="7" spans="1:3">
      <c r="A7" s="6" t="s">
        <v>102</v>
      </c>
      <c r="B7" s="15">
        <f>B3 + B4</f>
        <v>0</v>
      </c>
      <c r="C7" s="15">
        <f>C3 + C4 + C5 + C6</f>
        <v>0</v>
      </c>
    </row>
    <row r="8" spans="1:3">
      <c r="A8" s="5" t="s">
        <v>103</v>
      </c>
      <c r="B8" s="13"/>
      <c r="C8" s="13">
        <f>(C5 + C6) * Parametry!B19 / 100</f>
        <v>0</v>
      </c>
    </row>
    <row r="9" spans="1:3">
      <c r="A9" s="5" t="s">
        <v>104</v>
      </c>
      <c r="B9" s="13"/>
      <c r="C9" s="13">
        <f>0 + 0</f>
        <v>0</v>
      </c>
    </row>
    <row r="10" spans="1:3">
      <c r="A10" s="5" t="s">
        <v>105</v>
      </c>
      <c r="B10" s="13"/>
      <c r="C10" s="13">
        <f>0 + 0</f>
        <v>0</v>
      </c>
    </row>
    <row r="11" spans="1:3">
      <c r="A11" s="5" t="s">
        <v>106</v>
      </c>
      <c r="B11" s="13"/>
      <c r="C11" s="13">
        <f>(C9 + C10) * Parametry!B20 / 100</f>
        <v>0</v>
      </c>
    </row>
    <row r="12" spans="1:3">
      <c r="A12" s="6" t="s">
        <v>107</v>
      </c>
      <c r="B12" s="15">
        <f>B7</f>
        <v>0</v>
      </c>
      <c r="C12" s="15">
        <f>C7 + C8 + C9 + C10 + C11</f>
        <v>0</v>
      </c>
    </row>
    <row r="13" spans="1:3">
      <c r="A13" s="5" t="s">
        <v>108</v>
      </c>
      <c r="B13" s="13"/>
      <c r="C13" s="13">
        <f>(B12 + C12) * Parametry!B21 / 100</f>
        <v>0</v>
      </c>
    </row>
    <row r="14" spans="1:3">
      <c r="A14" s="5" t="s">
        <v>109</v>
      </c>
      <c r="B14" s="13"/>
      <c r="C14" s="13">
        <f>(B12 + C12) * Parametry!B22 / 100</f>
        <v>0</v>
      </c>
    </row>
    <row r="15" spans="1:3">
      <c r="A15" s="5" t="s">
        <v>110</v>
      </c>
      <c r="B15" s="13"/>
      <c r="C15" s="13">
        <f>(B7 + C7) * Parametry!B23 / 100</f>
        <v>0</v>
      </c>
    </row>
    <row r="16" spans="1:3">
      <c r="A16" s="4" t="s">
        <v>111</v>
      </c>
      <c r="B16" s="14"/>
      <c r="C16" s="14">
        <f>B12 + C12 + C13 + C14 + C15</f>
        <v>0</v>
      </c>
    </row>
    <row r="17" spans="1:3">
      <c r="A17" s="5" t="s">
        <v>6</v>
      </c>
      <c r="B17" s="13"/>
      <c r="C17" s="13"/>
    </row>
    <row r="18" spans="1:3">
      <c r="A18" s="4" t="s">
        <v>112</v>
      </c>
      <c r="B18" s="14"/>
      <c r="C18" s="14"/>
    </row>
    <row r="19" spans="1:3">
      <c r="A19" s="5" t="s">
        <v>113</v>
      </c>
      <c r="B19" s="13"/>
      <c r="C19" s="13">
        <f>C12 * Parametry!B24 / 100</f>
        <v>0</v>
      </c>
    </row>
    <row r="20" spans="1:3">
      <c r="A20" s="5" t="s">
        <v>114</v>
      </c>
      <c r="B20" s="13"/>
      <c r="C20" s="13">
        <f>C12 * Parametry!B25 / 100</f>
        <v>0</v>
      </c>
    </row>
    <row r="21" spans="1:3">
      <c r="A21" s="4" t="s">
        <v>115</v>
      </c>
      <c r="B21" s="14"/>
      <c r="C21" s="14">
        <f>C19 + C20</f>
        <v>0</v>
      </c>
    </row>
    <row r="22" spans="1:3">
      <c r="A22" s="5" t="s">
        <v>116</v>
      </c>
      <c r="B22" s="13"/>
      <c r="C22" s="13">
        <f>Parametry!B26 * Parametry!B29 * (C16 * Parametry!B28)^Parametry!B27</f>
        <v>0</v>
      </c>
    </row>
    <row r="23" spans="1:3">
      <c r="A23" s="5" t="s">
        <v>6</v>
      </c>
      <c r="B23" s="13"/>
      <c r="C23" s="13"/>
    </row>
    <row r="24" spans="1:3">
      <c r="A24" s="3" t="s">
        <v>117</v>
      </c>
      <c r="B24" s="10"/>
      <c r="C24" s="10">
        <f>C16 + C21 + C22</f>
        <v>0</v>
      </c>
    </row>
    <row r="25" spans="1:3">
      <c r="A25" s="5" t="s">
        <v>118</v>
      </c>
      <c r="B25" s="13">
        <f>C24</f>
        <v>0</v>
      </c>
      <c r="C25" s="13">
        <f>B25 * Parametry!B32 / 100</f>
        <v>0</v>
      </c>
    </row>
    <row r="26" spans="1:3">
      <c r="A26" s="5" t="s">
        <v>119</v>
      </c>
      <c r="B26" s="13">
        <f>(SUM(Rozpočet!F3)+SUM(Rozpočet!F11,Rozpočet!F14,Rozpočet!F16,Rozpočet!F18)) + (SUM(Rozpočet!H3)+SUM(Rozpočet!H11,Rozpočet!H14,Rozpočet!H16,Rozpočet!H18))</f>
        <v>0</v>
      </c>
      <c r="C26" s="13">
        <f>B26 * Parametry!B33 / 100</f>
        <v>0</v>
      </c>
    </row>
    <row r="27" spans="1:3">
      <c r="A27" s="3" t="s">
        <v>120</v>
      </c>
      <c r="B27" s="10"/>
      <c r="C27" s="10">
        <f>C24 + C25 + C26</f>
        <v>0</v>
      </c>
    </row>
    <row r="28" spans="1:3">
      <c r="A28" s="5" t="s">
        <v>6</v>
      </c>
      <c r="B28" s="13"/>
      <c r="C28" s="13"/>
    </row>
    <row r="29" spans="1:3">
      <c r="A29" s="5" t="s">
        <v>121</v>
      </c>
      <c r="B29" s="13"/>
      <c r="C29" s="13">
        <f>C24 * Parametry!B30 / 100</f>
        <v>0</v>
      </c>
    </row>
    <row r="30" spans="1:3">
      <c r="A30" s="5" t="s">
        <v>121</v>
      </c>
      <c r="B30" s="13"/>
      <c r="C30" s="13">
        <f>C24 * Parametry!B31 / 100</f>
        <v>0</v>
      </c>
    </row>
    <row r="31" spans="1:3">
      <c r="A31" s="4" t="s">
        <v>122</v>
      </c>
      <c r="B31" s="16" t="s">
        <v>52</v>
      </c>
      <c r="C31" s="16" t="s">
        <v>54</v>
      </c>
    </row>
    <row r="32" spans="1:3">
      <c r="A32" s="5" t="s">
        <v>58</v>
      </c>
      <c r="B32" s="13">
        <f>(Rozpočet!F6)</f>
        <v>0</v>
      </c>
      <c r="C32" s="13">
        <f>(Rozpočet!H6)</f>
        <v>0</v>
      </c>
    </row>
    <row r="33" spans="1:3">
      <c r="A33" s="5" t="s">
        <v>66</v>
      </c>
      <c r="B33" s="13">
        <f>(Rozpočet!F21)</f>
        <v>0</v>
      </c>
      <c r="C33" s="13">
        <f>(Rozpočet!H21)</f>
        <v>0</v>
      </c>
    </row>
    <row r="34" spans="1:3">
      <c r="A34" s="5" t="s">
        <v>85</v>
      </c>
      <c r="B34" s="13">
        <f>(Rozpočet!F27)</f>
        <v>0</v>
      </c>
      <c r="C34" s="13">
        <f>(Rozpočet!H27)</f>
        <v>0</v>
      </c>
    </row>
    <row r="35" spans="1:3">
      <c r="A35" s="5" t="s">
        <v>6</v>
      </c>
      <c r="B35" s="13"/>
      <c r="C35" s="1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AC915-9512-4536-AD0D-17FCE4FD38C3}">
  <dimension ref="A1:J27"/>
  <sheetViews>
    <sheetView workbookViewId="0">
      <selection activeCell="G11" sqref="G11"/>
    </sheetView>
  </sheetViews>
  <sheetFormatPr defaultRowHeight="15"/>
  <cols>
    <col min="1" max="1" width="6.140625" style="1" bestFit="1" customWidth="1"/>
    <col min="2" max="2" width="37.7109375" style="20" customWidth="1"/>
    <col min="3" max="3" width="4" style="1" bestFit="1" customWidth="1"/>
    <col min="4" max="4" width="6.42578125" style="8" bestFit="1" customWidth="1"/>
    <col min="5" max="5" width="9.85546875" style="8" bestFit="1" customWidth="1"/>
    <col min="6" max="6" width="13.42578125" style="8" bestFit="1" customWidth="1"/>
    <col min="7" max="7" width="6.42578125" style="8" bestFit="1" customWidth="1"/>
    <col min="8" max="8" width="12.5703125" style="8" bestFit="1" customWidth="1"/>
    <col min="9" max="9" width="7.85546875" style="8" bestFit="1" customWidth="1"/>
    <col min="10" max="10" width="11.42578125" style="8" bestFit="1" customWidth="1"/>
  </cols>
  <sheetData>
    <row r="1" spans="1:10">
      <c r="A1" s="2" t="s">
        <v>49</v>
      </c>
      <c r="B1" s="7" t="s">
        <v>0</v>
      </c>
      <c r="C1" s="2" t="s">
        <v>50</v>
      </c>
      <c r="D1" s="9" t="s">
        <v>51</v>
      </c>
      <c r="E1" s="9" t="s">
        <v>52</v>
      </c>
      <c r="F1" s="9" t="s">
        <v>53</v>
      </c>
      <c r="G1" s="9" t="s">
        <v>54</v>
      </c>
      <c r="H1" s="9" t="s">
        <v>55</v>
      </c>
      <c r="I1" s="9" t="s">
        <v>56</v>
      </c>
      <c r="J1" s="9" t="s">
        <v>57</v>
      </c>
    </row>
    <row r="2" spans="1:10">
      <c r="A2" s="3" t="s">
        <v>6</v>
      </c>
      <c r="B2" s="17" t="s">
        <v>58</v>
      </c>
      <c r="C2" s="3" t="s">
        <v>6</v>
      </c>
      <c r="D2" s="10"/>
      <c r="E2" s="10"/>
      <c r="F2" s="10"/>
      <c r="G2" s="10"/>
      <c r="H2" s="10"/>
      <c r="I2" s="10"/>
      <c r="J2" s="10"/>
    </row>
    <row r="3" spans="1:10" ht="39">
      <c r="A3" s="11" t="s">
        <v>6</v>
      </c>
      <c r="B3" s="18" t="s">
        <v>59</v>
      </c>
      <c r="C3" s="11" t="s">
        <v>6</v>
      </c>
      <c r="D3" s="12"/>
      <c r="E3" s="12"/>
      <c r="F3" s="12"/>
      <c r="G3" s="12"/>
      <c r="H3" s="12"/>
      <c r="I3" s="12"/>
      <c r="J3" s="12"/>
    </row>
    <row r="4" spans="1:10">
      <c r="A4" s="5" t="s">
        <v>60</v>
      </c>
      <c r="B4" s="19" t="s">
        <v>61</v>
      </c>
      <c r="C4" s="5" t="s">
        <v>62</v>
      </c>
      <c r="D4" s="13">
        <v>9</v>
      </c>
      <c r="E4" s="13">
        <v>0</v>
      </c>
      <c r="F4" s="13">
        <f>D4*E4</f>
        <v>0</v>
      </c>
      <c r="G4" s="13">
        <v>0</v>
      </c>
      <c r="H4" s="13">
        <f>D4*G4</f>
        <v>0</v>
      </c>
      <c r="I4" s="13">
        <f>E4+G4</f>
        <v>0</v>
      </c>
      <c r="J4" s="13">
        <f>F4+H4</f>
        <v>0</v>
      </c>
    </row>
    <row r="5" spans="1:10" ht="24.75">
      <c r="A5" s="5" t="s">
        <v>63</v>
      </c>
      <c r="B5" s="19" t="s">
        <v>64</v>
      </c>
      <c r="C5" s="5" t="s">
        <v>62</v>
      </c>
      <c r="D5" s="13">
        <v>13</v>
      </c>
      <c r="E5" s="13">
        <v>0</v>
      </c>
      <c r="F5" s="13">
        <f>D5*E5</f>
        <v>0</v>
      </c>
      <c r="G5" s="13">
        <v>0</v>
      </c>
      <c r="H5" s="13">
        <f>D5*G5</f>
        <v>0</v>
      </c>
      <c r="I5" s="13">
        <f>E5+G5</f>
        <v>0</v>
      </c>
      <c r="J5" s="13">
        <f>F5+H5</f>
        <v>0</v>
      </c>
    </row>
    <row r="6" spans="1:10">
      <c r="A6" s="3" t="s">
        <v>6</v>
      </c>
      <c r="B6" s="17" t="s">
        <v>65</v>
      </c>
      <c r="C6" s="3" t="s">
        <v>6</v>
      </c>
      <c r="D6" s="10"/>
      <c r="E6" s="10"/>
      <c r="F6" s="10">
        <f>SUM(F3:F5)</f>
        <v>0</v>
      </c>
      <c r="G6" s="10"/>
      <c r="H6" s="10">
        <f>SUM(H3:H5)</f>
        <v>0</v>
      </c>
      <c r="I6" s="10"/>
      <c r="J6" s="10">
        <f>SUM(J3:J5)</f>
        <v>0</v>
      </c>
    </row>
    <row r="7" spans="1:10">
      <c r="A7" s="5" t="s">
        <v>6</v>
      </c>
      <c r="B7" s="19" t="s">
        <v>6</v>
      </c>
      <c r="C7" s="5" t="s">
        <v>6</v>
      </c>
      <c r="D7" s="13"/>
      <c r="E7" s="13"/>
      <c r="F7" s="13"/>
      <c r="G7" s="13"/>
      <c r="H7" s="13"/>
      <c r="I7" s="13"/>
      <c r="J7" s="13"/>
    </row>
    <row r="8" spans="1:10">
      <c r="A8" s="5" t="s">
        <v>6</v>
      </c>
      <c r="B8" s="19" t="s">
        <v>6</v>
      </c>
      <c r="C8" s="5" t="s">
        <v>6</v>
      </c>
      <c r="D8" s="13"/>
      <c r="E8" s="13"/>
      <c r="F8" s="13"/>
      <c r="G8" s="13"/>
      <c r="H8" s="13"/>
      <c r="I8" s="13"/>
      <c r="J8" s="13"/>
    </row>
    <row r="9" spans="1:10">
      <c r="A9" s="5" t="s">
        <v>6</v>
      </c>
      <c r="B9" s="19" t="s">
        <v>6</v>
      </c>
      <c r="C9" s="5" t="s">
        <v>6</v>
      </c>
      <c r="D9" s="13"/>
      <c r="E9" s="13"/>
      <c r="F9" s="13"/>
      <c r="G9" s="13"/>
      <c r="H9" s="13"/>
      <c r="I9" s="13"/>
      <c r="J9" s="13"/>
    </row>
    <row r="10" spans="1:10">
      <c r="A10" s="3" t="s">
        <v>6</v>
      </c>
      <c r="B10" s="17" t="s">
        <v>66</v>
      </c>
      <c r="C10" s="3" t="s">
        <v>6</v>
      </c>
      <c r="D10" s="10"/>
      <c r="E10" s="10"/>
      <c r="F10" s="10"/>
      <c r="G10" s="10"/>
      <c r="H10" s="10"/>
      <c r="I10" s="10"/>
      <c r="J10" s="10"/>
    </row>
    <row r="11" spans="1:10">
      <c r="A11" s="11" t="s">
        <v>6</v>
      </c>
      <c r="B11" s="18" t="s">
        <v>67</v>
      </c>
      <c r="C11" s="11" t="s">
        <v>6</v>
      </c>
      <c r="D11" s="12"/>
      <c r="E11" s="12"/>
      <c r="F11" s="12"/>
      <c r="G11" s="12"/>
      <c r="H11" s="12"/>
      <c r="I11" s="12"/>
      <c r="J11" s="12"/>
    </row>
    <row r="12" spans="1:10">
      <c r="A12" s="5" t="s">
        <v>68</v>
      </c>
      <c r="B12" s="19" t="s">
        <v>69</v>
      </c>
      <c r="C12" s="5" t="s">
        <v>70</v>
      </c>
      <c r="D12" s="13">
        <v>850</v>
      </c>
      <c r="E12" s="13">
        <v>0</v>
      </c>
      <c r="F12" s="13">
        <f>D12*E12</f>
        <v>0</v>
      </c>
      <c r="G12" s="13">
        <v>0</v>
      </c>
      <c r="H12" s="13">
        <f>D12*G12</f>
        <v>0</v>
      </c>
      <c r="I12" s="13">
        <f>E12+G12</f>
        <v>0</v>
      </c>
      <c r="J12" s="13">
        <f>F12+H12</f>
        <v>0</v>
      </c>
    </row>
    <row r="13" spans="1:10">
      <c r="A13" s="5" t="s">
        <v>71</v>
      </c>
      <c r="B13" s="19" t="s">
        <v>72</v>
      </c>
      <c r="C13" s="5" t="s">
        <v>70</v>
      </c>
      <c r="D13" s="13">
        <v>650</v>
      </c>
      <c r="E13" s="13">
        <v>0</v>
      </c>
      <c r="F13" s="13">
        <f>D13*E13</f>
        <v>0</v>
      </c>
      <c r="G13" s="13">
        <v>0</v>
      </c>
      <c r="H13" s="13">
        <f>D13*G13</f>
        <v>0</v>
      </c>
      <c r="I13" s="13">
        <f>E13+G13</f>
        <v>0</v>
      </c>
      <c r="J13" s="13">
        <f>F13+H13</f>
        <v>0</v>
      </c>
    </row>
    <row r="14" spans="1:10" ht="26.25">
      <c r="A14" s="11" t="s">
        <v>6</v>
      </c>
      <c r="B14" s="18" t="s">
        <v>73</v>
      </c>
      <c r="C14" s="11" t="s">
        <v>6</v>
      </c>
      <c r="D14" s="12"/>
      <c r="E14" s="12"/>
      <c r="F14" s="12"/>
      <c r="G14" s="12"/>
      <c r="H14" s="12"/>
      <c r="I14" s="12"/>
      <c r="J14" s="12"/>
    </row>
    <row r="15" spans="1:10">
      <c r="A15" s="5" t="s">
        <v>74</v>
      </c>
      <c r="B15" s="19" t="s">
        <v>75</v>
      </c>
      <c r="C15" s="5" t="s">
        <v>70</v>
      </c>
      <c r="D15" s="13">
        <v>700</v>
      </c>
      <c r="E15" s="13">
        <v>0</v>
      </c>
      <c r="F15" s="13">
        <f>D15*E15</f>
        <v>0</v>
      </c>
      <c r="G15" s="13">
        <v>0</v>
      </c>
      <c r="H15" s="13">
        <f>D15*G15</f>
        <v>0</v>
      </c>
      <c r="I15" s="13">
        <f>E15+G15</f>
        <v>0</v>
      </c>
      <c r="J15" s="13">
        <f>F15+H15</f>
        <v>0</v>
      </c>
    </row>
    <row r="16" spans="1:10" ht="26.25">
      <c r="A16" s="11" t="s">
        <v>6</v>
      </c>
      <c r="B16" s="18" t="s">
        <v>76</v>
      </c>
      <c r="C16" s="11" t="s">
        <v>6</v>
      </c>
      <c r="D16" s="12"/>
      <c r="E16" s="12"/>
      <c r="F16" s="12"/>
      <c r="G16" s="12"/>
      <c r="H16" s="12"/>
      <c r="I16" s="12"/>
      <c r="J16" s="12"/>
    </row>
    <row r="17" spans="1:10">
      <c r="A17" s="5" t="s">
        <v>77</v>
      </c>
      <c r="B17" s="19" t="s">
        <v>78</v>
      </c>
      <c r="C17" s="5" t="s">
        <v>70</v>
      </c>
      <c r="D17" s="13">
        <v>25</v>
      </c>
      <c r="E17" s="13">
        <v>0</v>
      </c>
      <c r="F17" s="13">
        <f>D17*E17</f>
        <v>0</v>
      </c>
      <c r="G17" s="13">
        <v>0</v>
      </c>
      <c r="H17" s="13">
        <f>D17*G17</f>
        <v>0</v>
      </c>
      <c r="I17" s="13">
        <f>E17+G17</f>
        <v>0</v>
      </c>
      <c r="J17" s="13">
        <f>F17+H17</f>
        <v>0</v>
      </c>
    </row>
    <row r="18" spans="1:10" ht="26.25">
      <c r="A18" s="11" t="s">
        <v>6</v>
      </c>
      <c r="B18" s="18" t="s">
        <v>79</v>
      </c>
      <c r="C18" s="11" t="s">
        <v>6</v>
      </c>
      <c r="D18" s="12"/>
      <c r="E18" s="12"/>
      <c r="F18" s="12"/>
      <c r="G18" s="12"/>
      <c r="H18" s="12"/>
      <c r="I18" s="12"/>
      <c r="J18" s="12"/>
    </row>
    <row r="19" spans="1:10">
      <c r="A19" s="5" t="s">
        <v>80</v>
      </c>
      <c r="B19" s="19" t="s">
        <v>81</v>
      </c>
      <c r="C19" s="5" t="s">
        <v>62</v>
      </c>
      <c r="D19" s="13">
        <v>15</v>
      </c>
      <c r="E19" s="13">
        <v>0</v>
      </c>
      <c r="F19" s="13">
        <f>D19*E19</f>
        <v>0</v>
      </c>
      <c r="G19" s="13">
        <v>0</v>
      </c>
      <c r="H19" s="13">
        <f>D19*G19</f>
        <v>0</v>
      </c>
      <c r="I19" s="13">
        <f>E19+G19</f>
        <v>0</v>
      </c>
      <c r="J19" s="13">
        <f>F19+H19</f>
        <v>0</v>
      </c>
    </row>
    <row r="20" spans="1:10">
      <c r="A20" s="5" t="s">
        <v>82</v>
      </c>
      <c r="B20" s="19" t="s">
        <v>83</v>
      </c>
      <c r="C20" s="5" t="s">
        <v>62</v>
      </c>
      <c r="D20" s="13">
        <v>1</v>
      </c>
      <c r="E20" s="13">
        <v>0</v>
      </c>
      <c r="F20" s="13">
        <f>D20*E20</f>
        <v>0</v>
      </c>
      <c r="G20" s="13">
        <v>0</v>
      </c>
      <c r="H20" s="13">
        <f>D20*G20</f>
        <v>0</v>
      </c>
      <c r="I20" s="13">
        <f>E20+G20</f>
        <v>0</v>
      </c>
      <c r="J20" s="13">
        <f>F20+H20</f>
        <v>0</v>
      </c>
    </row>
    <row r="21" spans="1:10">
      <c r="A21" s="3" t="s">
        <v>6</v>
      </c>
      <c r="B21" s="17" t="s">
        <v>84</v>
      </c>
      <c r="C21" s="3" t="s">
        <v>6</v>
      </c>
      <c r="D21" s="10"/>
      <c r="E21" s="10"/>
      <c r="F21" s="10">
        <f>SUM(F11:F20)</f>
        <v>0</v>
      </c>
      <c r="G21" s="10"/>
      <c r="H21" s="10">
        <f>SUM(H11:H20)</f>
        <v>0</v>
      </c>
      <c r="I21" s="10"/>
      <c r="J21" s="10">
        <f>SUM(J11:J20)</f>
        <v>0</v>
      </c>
    </row>
    <row r="22" spans="1:10">
      <c r="A22" s="5" t="s">
        <v>6</v>
      </c>
      <c r="B22" s="19" t="s">
        <v>6</v>
      </c>
      <c r="C22" s="5" t="s">
        <v>6</v>
      </c>
      <c r="D22" s="13"/>
      <c r="E22" s="13"/>
      <c r="F22" s="13"/>
      <c r="G22" s="13"/>
      <c r="H22" s="13"/>
      <c r="I22" s="13"/>
      <c r="J22" s="13"/>
    </row>
    <row r="23" spans="1:10">
      <c r="A23" s="3" t="s">
        <v>6</v>
      </c>
      <c r="B23" s="17" t="s">
        <v>85</v>
      </c>
      <c r="C23" s="3" t="s">
        <v>6</v>
      </c>
      <c r="D23" s="10"/>
      <c r="E23" s="10"/>
      <c r="F23" s="10"/>
      <c r="G23" s="10"/>
      <c r="H23" s="10"/>
      <c r="I23" s="10"/>
      <c r="J23" s="10"/>
    </row>
    <row r="24" spans="1:10">
      <c r="A24" s="5" t="s">
        <v>86</v>
      </c>
      <c r="B24" s="19" t="s">
        <v>87</v>
      </c>
      <c r="C24" s="5" t="s">
        <v>62</v>
      </c>
      <c r="D24" s="13">
        <v>1</v>
      </c>
      <c r="E24" s="13">
        <v>0</v>
      </c>
      <c r="F24" s="13">
        <f>D24*E24</f>
        <v>0</v>
      </c>
      <c r="G24" s="13">
        <v>0</v>
      </c>
      <c r="H24" s="13">
        <f>D24*G24</f>
        <v>0</v>
      </c>
      <c r="I24" s="13">
        <f t="shared" ref="I24:J26" si="0">E24+G24</f>
        <v>0</v>
      </c>
      <c r="J24" s="13">
        <f t="shared" si="0"/>
        <v>0</v>
      </c>
    </row>
    <row r="25" spans="1:10">
      <c r="A25" s="5" t="s">
        <v>88</v>
      </c>
      <c r="B25" s="19" t="s">
        <v>89</v>
      </c>
      <c r="C25" s="5" t="s">
        <v>90</v>
      </c>
      <c r="D25" s="13">
        <v>4</v>
      </c>
      <c r="E25" s="13">
        <v>0</v>
      </c>
      <c r="F25" s="13">
        <f>D25*E25</f>
        <v>0</v>
      </c>
      <c r="G25" s="13">
        <v>0</v>
      </c>
      <c r="H25" s="13">
        <f>D25*G25</f>
        <v>0</v>
      </c>
      <c r="I25" s="13">
        <f t="shared" si="0"/>
        <v>0</v>
      </c>
      <c r="J25" s="13">
        <f t="shared" si="0"/>
        <v>0</v>
      </c>
    </row>
    <row r="26" spans="1:10">
      <c r="A26" s="5" t="s">
        <v>91</v>
      </c>
      <c r="B26" s="19" t="s">
        <v>92</v>
      </c>
      <c r="C26" s="5" t="s">
        <v>93</v>
      </c>
      <c r="D26" s="13">
        <v>10</v>
      </c>
      <c r="E26" s="13">
        <v>0</v>
      </c>
      <c r="F26" s="13">
        <f>D26*E26</f>
        <v>0</v>
      </c>
      <c r="G26" s="13">
        <v>0</v>
      </c>
      <c r="H26" s="13">
        <f>D26*G26</f>
        <v>0</v>
      </c>
      <c r="I26" s="13">
        <f t="shared" si="0"/>
        <v>0</v>
      </c>
      <c r="J26" s="13">
        <f t="shared" si="0"/>
        <v>0</v>
      </c>
    </row>
    <row r="27" spans="1:10">
      <c r="A27" s="3" t="s">
        <v>6</v>
      </c>
      <c r="B27" s="17" t="s">
        <v>94</v>
      </c>
      <c r="C27" s="3" t="s">
        <v>6</v>
      </c>
      <c r="D27" s="10"/>
      <c r="E27" s="10"/>
      <c r="F27" s="10">
        <f>SUM(F24:F26)</f>
        <v>0</v>
      </c>
      <c r="G27" s="10"/>
      <c r="H27" s="10">
        <f>SUM(H24:H26)</f>
        <v>0</v>
      </c>
      <c r="I27" s="10"/>
      <c r="J27" s="10">
        <f>SUM(J24:J26)</f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79A8F2-6D8A-4A98-BCF6-0AAC617ED26A}"/>
</file>

<file path=customXml/itemProps2.xml><?xml version="1.0" encoding="utf-8"?>
<ds:datastoreItem xmlns:ds="http://schemas.openxmlformats.org/officeDocument/2006/customXml" ds:itemID="{CD5C1F0C-F329-468D-B4F1-CE54A9D0041B}"/>
</file>

<file path=customXml/itemProps3.xml><?xml version="1.0" encoding="utf-8"?>
<ds:datastoreItem xmlns:ds="http://schemas.openxmlformats.org/officeDocument/2006/customXml" ds:itemID="{350FC087-981F-48CD-80B5-F7AD11218E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dcterms:created xsi:type="dcterms:W3CDTF">2025-09-25T11:26:48Z</dcterms:created>
  <dcterms:modified xsi:type="dcterms:W3CDTF">2025-09-25T11:29:19Z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</Properties>
</file>